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5440" windowHeight="12735" activeTab="1"/>
  </bookViews>
  <sheets>
    <sheet name="Приложение 1" sheetId="1" r:id="rId1"/>
    <sheet name="Приложение 2" sheetId="2" r:id="rId2"/>
    <sheet name="Приложение 5" sheetId="3" r:id="rId3"/>
    <sheet name="Лист1" sheetId="4" r:id="rId4"/>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<sst xmlns="http://schemas.openxmlformats.org/spreadsheetml/2006/main" count="219" uniqueCount="159">
  <si>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</si>
  <si>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</si>
  <si>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</si>
  <si>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</si>
  <si>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</si>
  <si>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</si>
  <si>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</si>
  <si>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</si>
  <si>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</si>
  <si>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</si>
  <si>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</si>
  <si>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</si>
  <si>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</si>
  <si>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</si>
  <si>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</si>
  <si>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</si>
  <si>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</si>
  <si>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</si>
  <si>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</si>
  <si>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</si>
  <si>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</si>
  <si>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</si>
  <si>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</si>
  <si>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</si>
  <si>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</si>
  <si>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</si>
  <si>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</si>
  <si>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</si>
  <si>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</si>
  <si>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</si>
  <si>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</si>
  <si>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</si>
  <si>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</si>
  <si>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</si>
  <si>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</si>
  <si>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</si>
  <si>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</si>
  <si>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</si>
  <si>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</si>
  <si>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</si>
  <si>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</si>
  <si>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</si>
  <si>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</si>
  <si>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</si>
  <si>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</si>
  <si>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</si>
  <si>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</si>
  <si>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</si>
  <si>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</si>
  <si>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</si>
  <si>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</si>
  <si>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</si>
  <si>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</si>
  <si>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</si>
  <si>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</si>
  <si>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</si>
  <si>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</si>
  <si>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</si>
  <si>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</si>
  <si>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</si>
  <si>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</si>
  <si>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</si>
  <si>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</si>
  <si>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</si>
  <si>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</si>
  <si>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</si>
  <si>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</si>
  <si>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</si>
  <si>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</si>
  <si>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</si>
  <si>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</si>
  <si>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</si>
  <si>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</si>
  <si>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</si>
  <si>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</si>
  <si>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</si>
  <si>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</si>
  <si>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</si>
  <si>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</si>
  <si>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</si>
  <si>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</si>
  <si>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</si>
  <si>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</si>
  <si>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</si>
  <si>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</si>
  <si>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</si>
  <si>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</si>
  <si>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</si>
  <si>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</si>
  <si>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</si>
  <si>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</si>
  <si>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</si>
  <si>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</si>
  <si>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</si>
  <si>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</si>
  <si>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</si>
  <si>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</si>
  <si>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</si>
  <si>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</si>
  <si>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</si>
  <si>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</si>
  <si>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</si>
  <si>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</si>
  <si>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</si>
  <si>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</si>
  <si>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</si>
  <si>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</si>
  <si>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</si>
  <si>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</si>
  <si>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</si>
  <si>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</si>
  <si>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</si>
  <si>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</si>
  <si>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</si>
  <si>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</si>
  <si>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</si>
  <si>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</si>
  <si>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</si>
  <si>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</si>
  <si>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</si>
  <si>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</si>
  <si>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</si>
  <si>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</si>
  <si>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</si>
  <si>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</si>
  <si>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</si>
  <si>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</si>
  <si>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</si>
  <si>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</si>
  <si>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</si>
  <si>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</si>
  <si>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</si>
  <si>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</si>
  <si>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</si>
  <si>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</si>
  <si>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</si>
  <si>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</si>
  <si>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</si>
  <si>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</si>
  <si>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</si>
  <si>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</si>
  <si>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</si>
  <si>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</si>
  <si>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 xml:space="preserve">ООО "Ставропольская электросеть" </t>
  </si>
  <si>
    <r>
      <t xml:space="preserve">1. Полное наименование  </t>
    </r>
    <r>
      <rPr>
        <b/>
        <sz val="13"/>
        <rFont val="Times New Roman"/>
        <family val="1"/>
      </rPr>
      <t>Общество с ограниченной ответственностью "Ставропольская электросеть"</t>
    </r>
  </si>
  <si>
    <r>
      <t xml:space="preserve">2. Сокращенное наименование  </t>
    </r>
    <r>
      <rPr>
        <b/>
        <sz val="13"/>
        <rFont val="Times New Roman"/>
        <family val="1"/>
      </rPr>
      <t>ООО "Ставропольская электросеть"</t>
    </r>
  </si>
  <si>
    <r>
      <t xml:space="preserve">3. Юридический адрес   </t>
    </r>
    <r>
      <rPr>
        <b/>
        <sz val="13"/>
        <rFont val="Times New Roman"/>
        <family val="1"/>
      </rPr>
      <t>445019, РФ, Самарская обл., Ставропольский р-н,  с. Подстепки, пер.Калиновый, д.5</t>
    </r>
  </si>
  <si>
    <r>
      <t xml:space="preserve">4. Фактический адрес   </t>
    </r>
    <r>
      <rPr>
        <b/>
        <sz val="13"/>
        <rFont val="Times New Roman"/>
        <family val="1"/>
      </rPr>
      <t>445019, РФ, Самарская обл., Ставропольский р-н,  с. Подстепки, пер.Калиновый, д.5</t>
    </r>
  </si>
  <si>
    <r>
      <t xml:space="preserve">5. ИНН  </t>
    </r>
    <r>
      <rPr>
        <b/>
        <sz val="13"/>
        <rFont val="Times New Roman"/>
        <family val="1"/>
      </rPr>
      <t>6323083767</t>
    </r>
  </si>
  <si>
    <r>
      <t xml:space="preserve">6. КПП  </t>
    </r>
    <r>
      <rPr>
        <b/>
        <sz val="13"/>
        <rFont val="Times New Roman"/>
        <family val="1"/>
      </rPr>
      <t>632301001</t>
    </r>
  </si>
  <si>
    <r>
      <t xml:space="preserve">7. Ф.И.О. руководителя   </t>
    </r>
    <r>
      <rPr>
        <b/>
        <sz val="13"/>
        <rFont val="Times New Roman"/>
        <family val="1"/>
      </rPr>
      <t>Губин Александр Васильевич</t>
    </r>
  </si>
  <si>
    <t>8. Адрес электронной почты</t>
  </si>
  <si>
    <t>gubin-av@yandex.ru</t>
  </si>
  <si>
    <r>
      <t xml:space="preserve">9. Контактный телефон  </t>
    </r>
    <r>
      <rPr>
        <b/>
        <sz val="13"/>
        <rFont val="Times New Roman"/>
        <family val="1"/>
      </rPr>
      <t>(8482) 78-59-19,   8 9272 685 919</t>
    </r>
  </si>
  <si>
    <r>
      <t xml:space="preserve">10. Факс </t>
    </r>
    <r>
      <rPr>
        <b/>
        <sz val="13"/>
        <rFont val="Times New Roman"/>
        <family val="1"/>
      </rPr>
      <t xml:space="preserve"> (8482) 78-59-19</t>
    </r>
  </si>
  <si>
    <t>3,76% Приказ Министерства энергетики и ЖКХ Самарской обл. № 829 от 28.12.2016г.</t>
  </si>
  <si>
    <t xml:space="preserve"> Цены (тарифы) по регулируемым видам деятельности организации ООО "Ставропольская электросеть"</t>
  </si>
  <si>
    <t>на 2022 год</t>
  </si>
  <si>
    <t>Прибыль (убыток) от продаж -  выпадающие доходы прошлых лет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</si>
</sst>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10"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1"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2" xfId="53" applyFont="1" applyBorder="1" applyAlignment="1">
      <alignment horizontal="center" vertical="top" wrapText="1"/>
      <protection/>
    </xf>
    <xf numFmtId="0" fontId="9" fillId="0" borderId="12" xfId="53" applyFont="1" applyBorder="1" applyAlignment="1">
      <alignment horizontal="center" vertical="top"/>
      <protection/>
    </xf>
    <xf numFmtId="0" fontId="9" fillId="0" borderId="10" xfId="53" applyFont="1" applyBorder="1" applyAlignment="1">
      <alignment horizontal="center" vertical="top" wrapText="1"/>
      <protection/>
    </xf>
    <xf numFmtId="0" fontId="9" fillId="0" borderId="10" xfId="53" applyFont="1" applyBorder="1" applyAlignment="1">
      <alignment horizontal="center" vertical="top"/>
      <protection/>
    </xf>
    <xf numFmtId="0" fontId="9" fillId="0" borderId="13" xfId="53" applyFont="1" applyBorder="1" applyAlignment="1">
      <alignment horizontal="center" vertical="top" wrapText="1"/>
      <protection/>
    </xf>
    <xf numFmtId="0" fontId="9" fillId="0" borderId="13" xfId="53" applyFont="1" applyBorder="1" applyAlignment="1">
      <alignment horizontal="center" vertical="top"/>
      <protection/>
    </xf>
    <xf numFmtId="4" fontId="10" fillId="0" borderId="0" xfId="0" applyNumberFormat="1" applyFont="1" applyAlignment="1">
      <alignment vertical="top"/>
    </xf>
    <xf numFmtId="0" fontId="9" fillId="0" borderId="14" xfId="53" applyFont="1" applyBorder="1" applyAlignment="1">
      <alignment horizontal="center" vertical="top" wrapText="1"/>
      <protection/>
    </xf>
    <xf numFmtId="4" fontId="9" fillId="0" borderId="14" xfId="53" applyNumberFormat="1"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14"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1" fillId="0" borderId="0" xfId="0" applyFont="1" applyAlignment="1">
      <alignment vertical="center"/>
    </xf>
    <xf numFmtId="2" fontId="10" fillId="0" borderId="0" xfId="0" applyNumberFormat="1" applyFont="1" applyAlignment="1">
      <alignment vertical="top"/>
    </xf>
    <xf numFmtId="0" fontId="39" fillId="0" borderId="0" xfId="42" applyAlignment="1">
      <alignment/>
    </xf>
    <xf numFmtId="0" fontId="9" fillId="0" borderId="10" xfId="53" applyFont="1" applyBorder="1" applyAlignment="1">
      <alignment horizontal="left" vertical="top" wrapText="1"/>
      <protection/>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0" fontId="9" fillId="0" borderId="10" xfId="53" applyNumberFormat="1" applyFont="1" applyBorder="1" applyAlignment="1">
      <alignment horizontal="center" vertical="top"/>
      <protection/>
    </xf>
    <xf numFmtId="4" fontId="9" fillId="0" borderId="14" xfId="53" applyNumberFormat="1" applyFont="1" applyFill="1" applyBorder="1" applyAlignment="1">
      <alignment horizontal="center" vertical="top"/>
      <protection/>
    </xf>
    <xf numFmtId="4" fontId="9" fillId="0" borderId="10" xfId="53" applyNumberFormat="1" applyFont="1" applyFill="1" applyBorder="1" applyAlignment="1">
      <alignment horizontal="center" vertical="top"/>
      <protection/>
    </xf>
    <xf numFmtId="0" fontId="1" fillId="0" borderId="0" xfId="0" applyFont="1" applyFill="1" applyAlignment="1">
      <alignment/>
    </xf>
    <xf numFmtId="0" fontId="3" fillId="0" borderId="0" xfId="0" applyFont="1" applyFill="1" applyAlignment="1">
      <alignment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9" fontId="1" fillId="0" borderId="15"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4" fillId="0" borderId="10" xfId="0" applyFont="1" applyFill="1" applyBorder="1" applyAlignment="1">
      <alignment horizontal="left" vertical="top"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0" fontId="5" fillId="0" borderId="0" xfId="0" applyFont="1" applyFill="1" applyAlignment="1">
      <alignment/>
    </xf>
    <xf numFmtId="0" fontId="3" fillId="0" borderId="0" xfId="0" applyFont="1" applyFill="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3" fillId="0" borderId="0" xfId="0" applyFont="1" applyAlignment="1">
      <alignment horizontal="left" wrapText="1" indent="3"/>
    </xf>
    <xf numFmtId="0" fontId="7" fillId="0" borderId="0" xfId="0" applyFont="1" applyAlignment="1">
      <alignment horizontal="center" wrapText="1"/>
    </xf>
    <xf numFmtId="0" fontId="1" fillId="0" borderId="0" xfId="0" applyFont="1" applyAlignment="1">
      <alignment horizontal="center"/>
    </xf>
    <xf numFmtId="0" fontId="9" fillId="0" borderId="22" xfId="53" applyFont="1" applyBorder="1" applyAlignment="1">
      <alignment horizontal="center" vertical="center" wrapText="1"/>
      <protection/>
    </xf>
    <xf numFmtId="0" fontId="9"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bin-av@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
      <selection activeCell="I34" sqref="I34"/>
    </sheetView>
  </sheetViews>
  <sheetFormatPr defaultColWidth="9.00390625" defaultRowHeight="12.75"/>
  <sheetData>
    <row r="1" ht="15.75">
      <c r="A1" s="20"/>
    </row>
    <row r="2" ht="12.75">
      <c r="A2" s="21" t="s">
        <v>137</v>
      </c>
    </row>
    <row r="3" ht="12.75">
      <c r="A3" s="21" t="s">
        <v>138</v>
      </c>
    </row>
    <row r="4" ht="12.75">
      <c r="A4" s="21" t="s">
        <v>139</v>
      </c>
    </row>
    <row r="5" ht="12.75">
      <c r="A5" s="21" t="s">
        <v>140</v>
      </c>
    </row>
    <row r="6" ht="12.75">
      <c r="A6" s="22"/>
    </row>
    <row r="7" ht="12.75">
      <c r="A7" s="22"/>
    </row>
    <row r="8" ht="12.75">
      <c r="A8" s="22"/>
    </row>
    <row r="9" ht="16.5">
      <c r="A9" s="23"/>
    </row>
    <row r="10" spans="1:10" ht="18.75">
      <c r="A10" s="61" t="s">
        <v>141</v>
      </c>
      <c r="B10" s="61"/>
      <c r="C10" s="61"/>
      <c r="D10" s="61"/>
      <c r="E10" s="61"/>
      <c r="F10" s="61"/>
      <c r="G10" s="61"/>
      <c r="H10" s="61"/>
      <c r="I10" s="61"/>
      <c r="J10" s="61"/>
    </row>
    <row r="11" spans="1:10" ht="18.75">
      <c r="A11" s="61" t="s">
        <v>142</v>
      </c>
      <c r="B11" s="61"/>
      <c r="C11" s="61"/>
      <c r="D11" s="61"/>
      <c r="E11" s="61"/>
      <c r="F11" s="61"/>
      <c r="G11" s="61"/>
      <c r="H11" s="61"/>
      <c r="I11" s="61"/>
      <c r="J11" s="61"/>
    </row>
    <row r="12" spans="1:10" ht="19.5" customHeight="1">
      <c r="A12" s="62" t="s">
        <v>143</v>
      </c>
      <c r="B12" s="62"/>
      <c r="C12" s="62"/>
      <c r="D12" s="62"/>
      <c r="E12" s="62"/>
      <c r="F12" s="62"/>
      <c r="G12" s="62"/>
      <c r="H12" s="62"/>
      <c r="I12" s="62"/>
      <c r="J12" s="62"/>
    </row>
    <row r="13" spans="1:10" ht="19.5" customHeight="1">
      <c r="A13" s="62" t="s">
        <v>157</v>
      </c>
      <c r="B13" s="62"/>
      <c r="C13" s="62"/>
      <c r="D13" s="62"/>
      <c r="E13" s="62"/>
      <c r="F13" s="62"/>
      <c r="G13" s="62"/>
      <c r="H13" s="62"/>
      <c r="I13" s="62"/>
      <c r="J13" s="62"/>
    </row>
    <row r="14" spans="1:10" ht="15.75" customHeight="1">
      <c r="A14" s="24"/>
      <c r="B14" s="24"/>
      <c r="C14" s="24"/>
      <c r="D14" s="24"/>
      <c r="E14" s="24"/>
      <c r="F14" s="24"/>
      <c r="G14" s="24"/>
      <c r="H14" s="24"/>
      <c r="I14" s="24"/>
      <c r="J14" s="24"/>
    </row>
    <row r="15" spans="1:10" ht="15.75" customHeight="1">
      <c r="A15" s="24"/>
      <c r="B15" s="24"/>
      <c r="C15" s="24"/>
      <c r="D15" s="24"/>
      <c r="E15" s="24"/>
      <c r="F15" s="24"/>
      <c r="G15" s="24"/>
      <c r="H15" s="24"/>
      <c r="I15" s="24"/>
      <c r="J15" s="24"/>
    </row>
    <row r="16" ht="16.5">
      <c r="A16" s="25" t="s">
        <v>144</v>
      </c>
    </row>
    <row r="17" ht="12.75">
      <c r="A17" s="26"/>
    </row>
    <row r="18" ht="16.5">
      <c r="A18" s="25" t="s">
        <v>145</v>
      </c>
    </row>
    <row r="19" ht="12.75">
      <c r="A19" s="26"/>
    </row>
    <row r="20" ht="16.5">
      <c r="A20" s="25" t="s">
        <v>146</v>
      </c>
    </row>
    <row r="21" ht="12.75">
      <c r="A21" s="27"/>
    </row>
    <row r="22" ht="16.5">
      <c r="A22" s="25" t="s">
        <v>147</v>
      </c>
    </row>
    <row r="23" ht="12.75">
      <c r="A23" s="26"/>
    </row>
    <row r="24" ht="16.5">
      <c r="A24" s="25" t="s">
        <v>148</v>
      </c>
    </row>
    <row r="25" ht="12.75">
      <c r="A25" s="28"/>
    </row>
    <row r="26" ht="16.5">
      <c r="A26" s="25" t="s">
        <v>149</v>
      </c>
    </row>
    <row r="27" ht="12.75">
      <c r="A27" s="28"/>
    </row>
    <row r="28" ht="16.5">
      <c r="A28" s="25" t="s">
        <v>150</v>
      </c>
    </row>
    <row r="29" ht="12.75">
      <c r="A29" s="26"/>
    </row>
    <row r="30" spans="1:5" ht="16.5">
      <c r="A30" s="25" t="s">
        <v>151</v>
      </c>
      <c r="E30" s="31" t="s">
        <v>152</v>
      </c>
    </row>
    <row r="31" ht="12.75">
      <c r="A31" s="26"/>
    </row>
    <row r="32" ht="16.5">
      <c r="A32" s="25" t="s">
        <v>153</v>
      </c>
    </row>
    <row r="33" ht="12.75">
      <c r="A33" s="26"/>
    </row>
    <row r="34" ht="16.5">
      <c r="A34" s="25" t="s">
        <v>154</v>
      </c>
    </row>
    <row r="35" ht="12.75">
      <c r="A35" s="28"/>
    </row>
    <row r="36" ht="15.75">
      <c r="A36" s="20"/>
    </row>
    <row r="37" ht="15.75">
      <c r="A37" s="20"/>
    </row>
    <row r="38" ht="15.75">
      <c r="A38" s="20"/>
    </row>
    <row r="39" ht="15.75">
      <c r="A39" s="29"/>
    </row>
  </sheetData>
  <sheetProtection/>
  <mergeCells count="4">
    <mergeCell ref="A10:J10"/>
    <mergeCell ref="A11:J11"/>
    <mergeCell ref="A12:J12"/>
    <mergeCell ref="A13:J13"/>
  </mergeCells>
  <hyperlinks>
    <hyperlink ref="E30" r:id="rId1" display="gubin-av@yandex.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tabSelected="1" view="pageBreakPreview" zoomScaleSheetLayoutView="100" zoomScalePageLayoutView="0" workbookViewId="0" topLeftCell="A7">
      <selection activeCell="H13" sqref="H13"/>
    </sheetView>
  </sheetViews>
  <sheetFormatPr defaultColWidth="9.00390625" defaultRowHeight="12.75"/>
  <cols>
    <col min="1" max="1" width="6.625" style="41" customWidth="1"/>
    <col min="2" max="2" width="31.00390625" style="41" customWidth="1"/>
    <col min="3" max="3" width="12.25390625" style="41" customWidth="1"/>
    <col min="4" max="4" width="29.125" style="41" customWidth="1"/>
    <col min="5" max="5" width="28.25390625" style="41" customWidth="1"/>
    <col min="6" max="6" width="29.00390625" style="41" customWidth="1"/>
    <col min="7" max="16384" width="9.125" style="41" customWidth="1"/>
  </cols>
  <sheetData>
    <row r="1" ht="54" customHeight="1">
      <c r="F1" s="42" t="s">
        <v>56</v>
      </c>
    </row>
    <row r="4" spans="1:6" ht="31.5" customHeight="1">
      <c r="A4" s="63" t="s">
        <v>80</v>
      </c>
      <c r="B4" s="64"/>
      <c r="C4" s="64"/>
      <c r="D4" s="64"/>
      <c r="E4" s="64"/>
      <c r="F4" s="64"/>
    </row>
    <row r="7" spans="1:6" s="46" customFormat="1" ht="50.25">
      <c r="A7" s="43" t="s">
        <v>52</v>
      </c>
      <c r="B7" s="44" t="s">
        <v>0</v>
      </c>
      <c r="C7" s="44" t="s">
        <v>1</v>
      </c>
      <c r="D7" s="36" t="s">
        <v>55</v>
      </c>
      <c r="E7" s="36" t="s">
        <v>54</v>
      </c>
      <c r="F7" s="45" t="s">
        <v>53</v>
      </c>
    </row>
    <row r="8" spans="1:6" s="49" customFormat="1" ht="42" customHeight="1">
      <c r="A8" s="47" t="s">
        <v>2</v>
      </c>
      <c r="B8" s="48" t="s">
        <v>3</v>
      </c>
      <c r="C8" s="47"/>
      <c r="D8" s="35"/>
      <c r="E8" s="36"/>
      <c r="F8" s="36"/>
    </row>
    <row r="9" spans="1:6" s="49" customFormat="1" ht="28.5" customHeight="1">
      <c r="A9" s="47" t="s">
        <v>4</v>
      </c>
      <c r="B9" s="48" t="s">
        <v>5</v>
      </c>
      <c r="C9" s="47" t="s">
        <v>6</v>
      </c>
      <c r="D9" s="33">
        <f>11814.86+12758.47</f>
        <v>24573.33</v>
      </c>
      <c r="E9" s="34">
        <f>2544.04+17726.77</f>
        <v>20270.81</v>
      </c>
      <c r="F9" s="34">
        <f>F24</f>
        <v>151792.79</v>
      </c>
    </row>
    <row r="10" spans="1:6" s="49" customFormat="1" ht="48.75" customHeight="1">
      <c r="A10" s="47" t="s">
        <v>7</v>
      </c>
      <c r="B10" s="48" t="s">
        <v>158</v>
      </c>
      <c r="C10" s="47" t="s">
        <v>6</v>
      </c>
      <c r="D10" s="33">
        <f>1691.06+298.42</f>
        <v>1989.48</v>
      </c>
      <c r="E10" s="34">
        <f>6285.47+587.48+350.21</f>
        <v>7223.160000000001</v>
      </c>
      <c r="F10" s="34">
        <f>9733.81+1508.95+12810.82+9539.42</f>
        <v>33593</v>
      </c>
    </row>
    <row r="11" spans="1:6" s="49" customFormat="1" ht="59.25" customHeight="1">
      <c r="A11" s="47" t="s">
        <v>8</v>
      </c>
      <c r="B11" s="48" t="s">
        <v>9</v>
      </c>
      <c r="C11" s="47" t="s">
        <v>6</v>
      </c>
      <c r="D11" s="33">
        <f>D10</f>
        <v>1989.48</v>
      </c>
      <c r="E11" s="34">
        <f>E10</f>
        <v>7223.160000000001</v>
      </c>
      <c r="F11" s="34">
        <f>F10</f>
        <v>33593</v>
      </c>
    </row>
    <row r="12" spans="1:6" s="49" customFormat="1" ht="27.75" customHeight="1">
      <c r="A12" s="47" t="s">
        <v>10</v>
      </c>
      <c r="B12" s="48" t="s">
        <v>11</v>
      </c>
      <c r="C12" s="47" t="s">
        <v>6</v>
      </c>
      <c r="D12" s="33">
        <f>D10</f>
        <v>1989.48</v>
      </c>
      <c r="E12" s="34">
        <f>E11</f>
        <v>7223.160000000001</v>
      </c>
      <c r="F12" s="34">
        <f>F10-298.42</f>
        <v>33294.58</v>
      </c>
    </row>
    <row r="13" spans="1:6" s="49" customFormat="1" ht="41.25" customHeight="1">
      <c r="A13" s="47" t="s">
        <v>12</v>
      </c>
      <c r="B13" s="48" t="s">
        <v>13</v>
      </c>
      <c r="C13" s="47"/>
      <c r="D13" s="35"/>
      <c r="E13" s="36"/>
      <c r="F13" s="36"/>
    </row>
    <row r="14" spans="1:6" s="49" customFormat="1" ht="110.25">
      <c r="A14" s="47" t="s">
        <v>14</v>
      </c>
      <c r="B14" s="48" t="s">
        <v>66</v>
      </c>
      <c r="C14" s="47" t="s">
        <v>15</v>
      </c>
      <c r="D14" s="50">
        <f>D10/D9*100%</f>
        <v>0.08096094424321001</v>
      </c>
      <c r="E14" s="37">
        <f>E10/E9*100%</f>
        <v>0.3563330720380685</v>
      </c>
      <c r="F14" s="37">
        <f>F10/F9*100%</f>
        <v>0.22130827162475897</v>
      </c>
    </row>
    <row r="15" spans="1:6" s="49" customFormat="1" ht="58.5" customHeight="1">
      <c r="A15" s="47" t="s">
        <v>16</v>
      </c>
      <c r="B15" s="48" t="s">
        <v>65</v>
      </c>
      <c r="C15" s="47"/>
      <c r="D15" s="35"/>
      <c r="E15" s="36"/>
      <c r="F15" s="36"/>
    </row>
    <row r="16" spans="1:6" s="49" customFormat="1" ht="60.75" customHeight="1">
      <c r="A16" s="47" t="s">
        <v>17</v>
      </c>
      <c r="B16" s="48" t="s">
        <v>57</v>
      </c>
      <c r="C16" s="47" t="s">
        <v>18</v>
      </c>
      <c r="D16" s="35"/>
      <c r="E16" s="36"/>
      <c r="F16" s="36"/>
    </row>
    <row r="17" spans="1:6" s="49" customFormat="1" ht="39.75" customHeight="1">
      <c r="A17" s="47" t="s">
        <v>19</v>
      </c>
      <c r="B17" s="48" t="s">
        <v>58</v>
      </c>
      <c r="C17" s="47" t="s">
        <v>20</v>
      </c>
      <c r="D17" s="35"/>
      <c r="E17" s="36"/>
      <c r="F17" s="36"/>
    </row>
    <row r="18" spans="1:6" s="53" customFormat="1" ht="24.75" customHeight="1">
      <c r="A18" s="51" t="s">
        <v>21</v>
      </c>
      <c r="B18" s="52" t="s">
        <v>59</v>
      </c>
      <c r="C18" s="51" t="s">
        <v>18</v>
      </c>
      <c r="D18" s="35">
        <v>3.613</v>
      </c>
      <c r="E18" s="36">
        <v>3.53276</v>
      </c>
      <c r="F18" s="36">
        <v>4.5591</v>
      </c>
    </row>
    <row r="19" spans="1:6" s="49" customFormat="1" ht="60" customHeight="1">
      <c r="A19" s="47" t="s">
        <v>60</v>
      </c>
      <c r="B19" s="48" t="s">
        <v>62</v>
      </c>
      <c r="C19" s="47" t="s">
        <v>61</v>
      </c>
      <c r="D19" s="33">
        <v>22682.17</v>
      </c>
      <c r="E19" s="34">
        <v>20731.532</v>
      </c>
      <c r="F19" s="34">
        <v>23359.055</v>
      </c>
    </row>
    <row r="20" spans="1:6" s="49" customFormat="1" ht="76.5" customHeight="1">
      <c r="A20" s="47" t="s">
        <v>23</v>
      </c>
      <c r="B20" s="48" t="s">
        <v>63</v>
      </c>
      <c r="C20" s="47" t="s">
        <v>22</v>
      </c>
      <c r="D20" s="33">
        <v>22100</v>
      </c>
      <c r="E20" s="34">
        <v>20177.953</v>
      </c>
      <c r="F20" s="34">
        <f>F19-582.074</f>
        <v>22776.981</v>
      </c>
    </row>
    <row r="21" spans="1:6" s="49" customFormat="1" ht="84" customHeight="1">
      <c r="A21" s="47" t="s">
        <v>24</v>
      </c>
      <c r="B21" s="48" t="s">
        <v>64</v>
      </c>
      <c r="C21" s="47" t="s">
        <v>15</v>
      </c>
      <c r="D21" s="36" t="s">
        <v>155</v>
      </c>
      <c r="E21" s="36" t="s">
        <v>155</v>
      </c>
      <c r="F21" s="36" t="s">
        <v>155</v>
      </c>
    </row>
    <row r="22" spans="1:6" s="49" customFormat="1" ht="68.25" customHeight="1">
      <c r="A22" s="47" t="s">
        <v>25</v>
      </c>
      <c r="B22" s="48" t="s">
        <v>67</v>
      </c>
      <c r="C22" s="47"/>
      <c r="D22" s="35"/>
      <c r="E22" s="36"/>
      <c r="F22" s="36"/>
    </row>
    <row r="23" spans="1:6" s="49" customFormat="1" ht="83.25" customHeight="1">
      <c r="A23" s="47" t="s">
        <v>26</v>
      </c>
      <c r="B23" s="48" t="s">
        <v>68</v>
      </c>
      <c r="C23" s="47" t="s">
        <v>20</v>
      </c>
      <c r="D23" s="35"/>
      <c r="E23" s="36"/>
      <c r="F23" s="36"/>
    </row>
    <row r="24" spans="1:6" s="49" customFormat="1" ht="72" customHeight="1">
      <c r="A24" s="47" t="s">
        <v>27</v>
      </c>
      <c r="B24" s="48" t="s">
        <v>28</v>
      </c>
      <c r="C24" s="47"/>
      <c r="D24" s="33">
        <v>19256.85</v>
      </c>
      <c r="E24" s="34">
        <v>17726.77</v>
      </c>
      <c r="F24" s="34">
        <v>151792.79</v>
      </c>
    </row>
    <row r="25" spans="1:6" s="49" customFormat="1" ht="90" customHeight="1">
      <c r="A25" s="47" t="s">
        <v>29</v>
      </c>
      <c r="B25" s="48" t="s">
        <v>70</v>
      </c>
      <c r="C25" s="47" t="s">
        <v>6</v>
      </c>
      <c r="D25" s="33">
        <v>5524.6</v>
      </c>
      <c r="E25" s="34">
        <v>4140.66</v>
      </c>
      <c r="F25" s="34">
        <v>18442.87</v>
      </c>
    </row>
    <row r="26" spans="1:6" s="49" customFormat="1" ht="27" customHeight="1">
      <c r="A26" s="47"/>
      <c r="B26" s="48" t="s">
        <v>69</v>
      </c>
      <c r="C26" s="47"/>
      <c r="D26" s="35"/>
      <c r="E26" s="36"/>
      <c r="F26" s="36"/>
    </row>
    <row r="27" spans="1:6" s="49" customFormat="1" ht="27" customHeight="1">
      <c r="A27" s="47"/>
      <c r="B27" s="48" t="s">
        <v>30</v>
      </c>
      <c r="C27" s="47"/>
      <c r="D27" s="33">
        <v>2936.05</v>
      </c>
      <c r="E27" s="34">
        <v>2995.42</v>
      </c>
      <c r="F27" s="34">
        <v>8019.13</v>
      </c>
    </row>
    <row r="28" spans="1:6" s="49" customFormat="1" ht="27" customHeight="1">
      <c r="A28" s="47"/>
      <c r="B28" s="48" t="s">
        <v>31</v>
      </c>
      <c r="C28" s="47"/>
      <c r="D28" s="33">
        <v>75.12</v>
      </c>
      <c r="E28" s="34">
        <v>0</v>
      </c>
      <c r="F28" s="34">
        <v>7989.07</v>
      </c>
    </row>
    <row r="29" spans="1:6" s="49" customFormat="1" ht="27" customHeight="1">
      <c r="A29" s="47"/>
      <c r="B29" s="48" t="s">
        <v>32</v>
      </c>
      <c r="C29" s="47"/>
      <c r="D29" s="33">
        <v>1526.13</v>
      </c>
      <c r="E29" s="34">
        <v>669.85</v>
      </c>
      <c r="F29" s="34">
        <v>803.82</v>
      </c>
    </row>
    <row r="30" spans="1:6" s="49" customFormat="1" ht="85.5" customHeight="1">
      <c r="A30" s="47" t="s">
        <v>33</v>
      </c>
      <c r="B30" s="48" t="s">
        <v>71</v>
      </c>
      <c r="C30" s="47" t="s">
        <v>6</v>
      </c>
      <c r="D30" s="33">
        <f>D24-D25-D32</f>
        <v>13732.249999999998</v>
      </c>
      <c r="E30" s="33">
        <f>E24-E25-E31-E32</f>
        <v>6362.950000000001</v>
      </c>
      <c r="F30" s="33">
        <f>F24-F25-F31-F32</f>
        <v>40884.04000000001</v>
      </c>
    </row>
    <row r="31" spans="1:6" s="49" customFormat="1" ht="60.75" customHeight="1">
      <c r="A31" s="47" t="s">
        <v>34</v>
      </c>
      <c r="B31" s="48" t="s">
        <v>72</v>
      </c>
      <c r="C31" s="47" t="s">
        <v>6</v>
      </c>
      <c r="D31" s="33">
        <v>9539.42</v>
      </c>
      <c r="E31" s="34">
        <f>350.21+587.48+6285.47</f>
        <v>7223.16</v>
      </c>
      <c r="F31" s="34">
        <f>9733.81+23056.58+59675.49</f>
        <v>92465.88</v>
      </c>
    </row>
    <row r="32" spans="1:6" s="49" customFormat="1" ht="43.5" customHeight="1">
      <c r="A32" s="47" t="s">
        <v>35</v>
      </c>
      <c r="B32" s="48" t="s">
        <v>81</v>
      </c>
      <c r="C32" s="47" t="s">
        <v>6</v>
      </c>
      <c r="D32" s="33"/>
      <c r="E32" s="34"/>
      <c r="F32" s="34"/>
    </row>
    <row r="33" spans="1:6" s="49" customFormat="1" ht="63" customHeight="1">
      <c r="A33" s="47" t="s">
        <v>36</v>
      </c>
      <c r="B33" s="48" t="s">
        <v>37</v>
      </c>
      <c r="C33" s="47"/>
      <c r="D33" s="35"/>
      <c r="E33" s="35"/>
      <c r="F33" s="36"/>
    </row>
    <row r="34" spans="1:6" s="49" customFormat="1" ht="27" customHeight="1">
      <c r="A34" s="47"/>
      <c r="B34" s="54" t="s">
        <v>38</v>
      </c>
      <c r="C34" s="47"/>
      <c r="D34" s="35"/>
      <c r="E34" s="36"/>
      <c r="F34" s="36"/>
    </row>
    <row r="35" spans="1:6" s="49" customFormat="1" ht="30.75" customHeight="1">
      <c r="A35" s="47"/>
      <c r="B35" s="48" t="s">
        <v>73</v>
      </c>
      <c r="C35" s="47" t="s">
        <v>39</v>
      </c>
      <c r="D35" s="33">
        <v>1181.541</v>
      </c>
      <c r="E35" s="34">
        <v>1156.9</v>
      </c>
      <c r="F35" s="33">
        <v>1181.541</v>
      </c>
    </row>
    <row r="36" spans="1:6" s="49" customFormat="1" ht="47.25">
      <c r="A36" s="47"/>
      <c r="B36" s="48" t="s">
        <v>74</v>
      </c>
      <c r="C36" s="47" t="s">
        <v>40</v>
      </c>
      <c r="D36" s="55">
        <f>D25/D35</f>
        <v>4.675758183592444</v>
      </c>
      <c r="E36" s="56">
        <f>E25/E35</f>
        <v>3.579099317140634</v>
      </c>
      <c r="F36" s="56">
        <f>F25/F35</f>
        <v>15.60916633447337</v>
      </c>
    </row>
    <row r="37" spans="1:6" s="49" customFormat="1" ht="72.75" customHeight="1">
      <c r="A37" s="47" t="s">
        <v>41</v>
      </c>
      <c r="B37" s="48" t="s">
        <v>42</v>
      </c>
      <c r="C37" s="47"/>
      <c r="D37" s="35"/>
      <c r="E37" s="36"/>
      <c r="F37" s="36"/>
    </row>
    <row r="38" spans="1:6" s="49" customFormat="1" ht="41.25" customHeight="1">
      <c r="A38" s="47" t="s">
        <v>43</v>
      </c>
      <c r="B38" s="48" t="s">
        <v>44</v>
      </c>
      <c r="C38" s="47" t="s">
        <v>45</v>
      </c>
      <c r="D38" s="35">
        <v>8</v>
      </c>
      <c r="E38" s="36">
        <v>8</v>
      </c>
      <c r="F38" s="36">
        <v>18</v>
      </c>
    </row>
    <row r="39" spans="1:6" s="49" customFormat="1" ht="47.25">
      <c r="A39" s="47" t="s">
        <v>46</v>
      </c>
      <c r="B39" s="48" t="s">
        <v>47</v>
      </c>
      <c r="C39" s="47" t="s">
        <v>75</v>
      </c>
      <c r="D39" s="33">
        <f>D27/D38/12</f>
        <v>30.58385416666667</v>
      </c>
      <c r="E39" s="33">
        <f>E27/E38/12</f>
        <v>31.202291666666667</v>
      </c>
      <c r="F39" s="33">
        <f>F27/F38/12</f>
        <v>37.125601851851854</v>
      </c>
    </row>
    <row r="40" spans="1:6" s="49" customFormat="1" ht="59.25" customHeight="1">
      <c r="A40" s="47" t="s">
        <v>48</v>
      </c>
      <c r="B40" s="48" t="s">
        <v>49</v>
      </c>
      <c r="C40" s="47"/>
      <c r="D40" s="35"/>
      <c r="E40" s="36"/>
      <c r="F40" s="36"/>
    </row>
    <row r="41" spans="1:6" s="49" customFormat="1" ht="27" customHeight="1">
      <c r="A41" s="47"/>
      <c r="B41" s="54" t="s">
        <v>38</v>
      </c>
      <c r="C41" s="47"/>
      <c r="D41" s="35"/>
      <c r="E41" s="36"/>
      <c r="F41" s="36"/>
    </row>
    <row r="42" spans="1:6" s="49" customFormat="1" ht="64.5" customHeight="1">
      <c r="A42" s="47"/>
      <c r="B42" s="48" t="s">
        <v>50</v>
      </c>
      <c r="C42" s="47" t="s">
        <v>6</v>
      </c>
      <c r="D42" s="33">
        <v>10</v>
      </c>
      <c r="E42" s="34">
        <v>10</v>
      </c>
      <c r="F42" s="34">
        <v>10</v>
      </c>
    </row>
    <row r="43" spans="1:6" s="49" customFormat="1" ht="68.25" customHeight="1">
      <c r="A43" s="47"/>
      <c r="B43" s="48" t="s">
        <v>51</v>
      </c>
      <c r="C43" s="47" t="s">
        <v>6</v>
      </c>
      <c r="D43" s="57"/>
      <c r="E43" s="58"/>
      <c r="F43" s="58"/>
    </row>
    <row r="44" s="60" customFormat="1" ht="19.5" customHeight="1">
      <c r="A44" s="59" t="s">
        <v>76</v>
      </c>
    </row>
    <row r="45" s="60" customFormat="1" ht="15.75">
      <c r="A45" s="59" t="s">
        <v>77</v>
      </c>
    </row>
    <row r="46" s="60" customFormat="1" ht="15.75">
      <c r="A46" s="59" t="s">
        <v>78</v>
      </c>
    </row>
    <row r="47" s="60" customFormat="1" ht="15.75">
      <c r="A47" s="59" t="s">
        <v>79</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22">
      <selection activeCell="N22" sqref="N22"/>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hidden="1" customWidth="1"/>
    <col min="11" max="16384" width="9.125" style="1" customWidth="1"/>
  </cols>
  <sheetData>
    <row r="1" spans="7:9" ht="54" customHeight="1">
      <c r="G1" s="65" t="s">
        <v>82</v>
      </c>
      <c r="H1" s="65"/>
      <c r="I1" s="65"/>
    </row>
    <row r="5" spans="1:9" ht="16.5">
      <c r="A5" s="66" t="s">
        <v>156</v>
      </c>
      <c r="B5" s="66"/>
      <c r="C5" s="66"/>
      <c r="D5" s="66"/>
      <c r="E5" s="66"/>
      <c r="F5" s="66"/>
      <c r="G5" s="66"/>
      <c r="H5" s="66"/>
      <c r="I5" s="66"/>
    </row>
    <row r="6" spans="1:9" ht="15.75">
      <c r="A6" s="67" t="s">
        <v>157</v>
      </c>
      <c r="B6" s="67"/>
      <c r="C6" s="67"/>
      <c r="D6" s="67"/>
      <c r="E6" s="67"/>
      <c r="F6" s="67"/>
      <c r="G6" s="67"/>
      <c r="H6" s="67"/>
      <c r="I6" s="67"/>
    </row>
    <row r="8" spans="1:9" s="5" customFormat="1" ht="60.75" customHeight="1">
      <c r="A8" s="68" t="s">
        <v>52</v>
      </c>
      <c r="B8" s="69" t="s">
        <v>0</v>
      </c>
      <c r="C8" s="69" t="s">
        <v>83</v>
      </c>
      <c r="D8" s="69" t="s">
        <v>84</v>
      </c>
      <c r="E8" s="69"/>
      <c r="F8" s="69" t="s">
        <v>85</v>
      </c>
      <c r="G8" s="69"/>
      <c r="H8" s="69" t="s">
        <v>86</v>
      </c>
      <c r="I8" s="69"/>
    </row>
    <row r="9" spans="1:9" s="6" customFormat="1" ht="30" customHeight="1">
      <c r="A9" s="68"/>
      <c r="B9" s="69"/>
      <c r="C9" s="69"/>
      <c r="D9" s="4" t="s">
        <v>87</v>
      </c>
      <c r="E9" s="4" t="s">
        <v>88</v>
      </c>
      <c r="F9" s="4" t="s">
        <v>87</v>
      </c>
      <c r="G9" s="4" t="s">
        <v>88</v>
      </c>
      <c r="H9" s="4" t="s">
        <v>87</v>
      </c>
      <c r="I9" s="4" t="s">
        <v>88</v>
      </c>
    </row>
    <row r="10" spans="1:9" s="6" customFormat="1" ht="39" customHeight="1">
      <c r="A10" s="7" t="s">
        <v>2</v>
      </c>
      <c r="B10" s="8" t="s">
        <v>89</v>
      </c>
      <c r="C10" s="9"/>
      <c r="D10" s="10"/>
      <c r="E10" s="10"/>
      <c r="F10" s="10"/>
      <c r="G10" s="10"/>
      <c r="H10" s="10"/>
      <c r="I10" s="10"/>
    </row>
    <row r="11" spans="1:9" s="6" customFormat="1" ht="39" customHeight="1">
      <c r="A11" s="11" t="s">
        <v>4</v>
      </c>
      <c r="B11" s="32" t="s">
        <v>90</v>
      </c>
      <c r="C11" s="9"/>
      <c r="D11" s="10"/>
      <c r="E11" s="10"/>
      <c r="F11" s="10"/>
      <c r="G11" s="10"/>
      <c r="H11" s="10"/>
      <c r="I11" s="10"/>
    </row>
    <row r="12" spans="1:9" s="6" customFormat="1" ht="173.25" customHeight="1">
      <c r="A12" s="11"/>
      <c r="B12" s="32" t="s">
        <v>91</v>
      </c>
      <c r="C12" s="11" t="s">
        <v>92</v>
      </c>
      <c r="D12" s="12"/>
      <c r="E12" s="12"/>
      <c r="F12" s="12"/>
      <c r="G12" s="12"/>
      <c r="H12" s="12"/>
      <c r="I12" s="12"/>
    </row>
    <row r="13" spans="1:9" s="6" customFormat="1" ht="169.5" customHeight="1">
      <c r="A13" s="11"/>
      <c r="B13" s="32" t="s">
        <v>93</v>
      </c>
      <c r="C13" s="11" t="s">
        <v>94</v>
      </c>
      <c r="D13" s="12"/>
      <c r="E13" s="12"/>
      <c r="F13" s="12"/>
      <c r="G13" s="12"/>
      <c r="H13" s="12"/>
      <c r="I13" s="12"/>
    </row>
    <row r="14" spans="1:9" s="6" customFormat="1" ht="39" customHeight="1">
      <c r="A14" s="11" t="s">
        <v>7</v>
      </c>
      <c r="B14" s="32" t="s">
        <v>95</v>
      </c>
      <c r="C14" s="11"/>
      <c r="D14" s="12"/>
      <c r="E14" s="12"/>
      <c r="F14" s="12"/>
      <c r="G14" s="12"/>
      <c r="H14" s="12"/>
      <c r="I14" s="38"/>
    </row>
    <row r="15" spans="1:10" s="6" customFormat="1" ht="25.5" customHeight="1">
      <c r="A15" s="11"/>
      <c r="B15" s="32" t="s">
        <v>96</v>
      </c>
      <c r="C15" s="11"/>
      <c r="D15" s="12"/>
      <c r="E15" s="12"/>
      <c r="F15" s="12"/>
      <c r="G15" s="12"/>
      <c r="H15" s="12"/>
      <c r="I15" s="12"/>
      <c r="J15" s="15"/>
    </row>
    <row r="16" spans="1:10" s="6" customFormat="1" ht="25.5" customHeight="1">
      <c r="A16" s="11"/>
      <c r="B16" s="32" t="s">
        <v>97</v>
      </c>
      <c r="C16" s="16" t="s">
        <v>92</v>
      </c>
      <c r="D16" s="39">
        <v>2156302.94</v>
      </c>
      <c r="E16" s="39">
        <v>2165916.88</v>
      </c>
      <c r="F16" s="39">
        <v>2094006.54</v>
      </c>
      <c r="G16" s="17">
        <v>2136607.76</v>
      </c>
      <c r="H16" s="17">
        <f>G16</f>
        <v>2136607.76</v>
      </c>
      <c r="I16" s="17">
        <f>H16+J16</f>
        <v>2200705.9927999997</v>
      </c>
      <c r="J16" s="30">
        <f>H16*3%</f>
        <v>64098.23279999999</v>
      </c>
    </row>
    <row r="17" spans="1:10" s="6" customFormat="1" ht="38.25" customHeight="1">
      <c r="A17" s="11"/>
      <c r="B17" s="32" t="s">
        <v>98</v>
      </c>
      <c r="C17" s="11" t="s">
        <v>94</v>
      </c>
      <c r="D17" s="40">
        <v>864.69</v>
      </c>
      <c r="E17" s="40">
        <v>912.37</v>
      </c>
      <c r="F17" s="40">
        <f>E17</f>
        <v>912.37</v>
      </c>
      <c r="G17" s="18">
        <v>963.45</v>
      </c>
      <c r="H17" s="17">
        <f>G17</f>
        <v>963.45</v>
      </c>
      <c r="I17" s="18">
        <f>H17+J17</f>
        <v>992.3535</v>
      </c>
      <c r="J17" s="30">
        <f>H17*3%</f>
        <v>28.9035</v>
      </c>
    </row>
    <row r="18" spans="1:10" s="6" customFormat="1" ht="25.5" customHeight="1">
      <c r="A18" s="11"/>
      <c r="B18" s="32" t="s">
        <v>99</v>
      </c>
      <c r="C18" s="16" t="s">
        <v>94</v>
      </c>
      <c r="D18" s="17">
        <v>4135.63</v>
      </c>
      <c r="E18" s="17">
        <f>4.248*1000</f>
        <v>4248</v>
      </c>
      <c r="F18" s="17">
        <f>E18</f>
        <v>4248</v>
      </c>
      <c r="G18" s="17">
        <v>4366.95</v>
      </c>
      <c r="H18" s="17">
        <f>G18</f>
        <v>4366.95</v>
      </c>
      <c r="I18" s="17">
        <f>H18+J18</f>
        <v>4497.9585</v>
      </c>
      <c r="J18" s="30">
        <f>H18*3%</f>
        <v>131.0085</v>
      </c>
    </row>
    <row r="19" spans="1:9" s="6" customFormat="1" ht="40.5" customHeight="1">
      <c r="A19" s="11" t="s">
        <v>12</v>
      </c>
      <c r="B19" s="32" t="s">
        <v>100</v>
      </c>
      <c r="C19" s="11" t="s">
        <v>94</v>
      </c>
      <c r="D19" s="12"/>
      <c r="E19" s="12"/>
      <c r="F19" s="12"/>
      <c r="G19" s="12"/>
      <c r="H19" s="12"/>
      <c r="I19" s="12"/>
    </row>
    <row r="20" spans="1:9" s="6" customFormat="1" ht="25.5" customHeight="1">
      <c r="A20" s="11" t="s">
        <v>16</v>
      </c>
      <c r="B20" s="32" t="s">
        <v>101</v>
      </c>
      <c r="C20" s="13"/>
      <c r="D20" s="14"/>
      <c r="E20" s="14"/>
      <c r="F20" s="14"/>
      <c r="G20" s="14"/>
      <c r="H20" s="14"/>
      <c r="I20" s="14"/>
    </row>
    <row r="21" spans="1:9" s="6" customFormat="1" ht="54" customHeight="1">
      <c r="A21" s="11" t="s">
        <v>17</v>
      </c>
      <c r="B21" s="32" t="s">
        <v>102</v>
      </c>
      <c r="C21" s="11" t="s">
        <v>94</v>
      </c>
      <c r="D21" s="12"/>
      <c r="E21" s="12"/>
      <c r="F21" s="12"/>
      <c r="G21" s="12"/>
      <c r="H21" s="12"/>
      <c r="I21" s="12"/>
    </row>
    <row r="22" spans="1:9" s="6" customFormat="1" ht="66.75" customHeight="1">
      <c r="A22" s="11" t="s">
        <v>19</v>
      </c>
      <c r="B22" s="32" t="s">
        <v>103</v>
      </c>
      <c r="C22" s="16" t="s">
        <v>94</v>
      </c>
      <c r="D22" s="19"/>
      <c r="E22" s="19"/>
      <c r="F22" s="19"/>
      <c r="G22" s="19"/>
      <c r="H22" s="19"/>
      <c r="I22" s="19"/>
    </row>
    <row r="23" spans="1:9" s="6" customFormat="1" ht="27" customHeight="1">
      <c r="A23" s="11" t="s">
        <v>21</v>
      </c>
      <c r="B23" s="32" t="s">
        <v>104</v>
      </c>
      <c r="C23" s="13" t="s">
        <v>15</v>
      </c>
      <c r="D23" s="14"/>
      <c r="E23" s="14"/>
      <c r="F23" s="14"/>
      <c r="G23" s="14"/>
      <c r="H23" s="14"/>
      <c r="I23" s="14"/>
    </row>
    <row r="24" spans="1:9" s="6" customFormat="1" ht="27" customHeight="1">
      <c r="A24" s="11"/>
      <c r="B24" s="32" t="s">
        <v>105</v>
      </c>
      <c r="C24" s="13" t="s">
        <v>15</v>
      </c>
      <c r="D24" s="14"/>
      <c r="E24" s="14"/>
      <c r="F24" s="14"/>
      <c r="G24" s="14"/>
      <c r="H24" s="14"/>
      <c r="I24" s="14"/>
    </row>
    <row r="25" spans="1:9" s="6" customFormat="1" ht="27" customHeight="1">
      <c r="A25" s="11"/>
      <c r="B25" s="32" t="s">
        <v>106</v>
      </c>
      <c r="C25" s="13" t="s">
        <v>15</v>
      </c>
      <c r="D25" s="14"/>
      <c r="E25" s="14"/>
      <c r="F25" s="14"/>
      <c r="G25" s="14"/>
      <c r="H25" s="14"/>
      <c r="I25" s="14"/>
    </row>
    <row r="26" spans="1:9" s="6" customFormat="1" ht="27" customHeight="1">
      <c r="A26" s="11"/>
      <c r="B26" s="32" t="s">
        <v>107</v>
      </c>
      <c r="C26" s="13" t="s">
        <v>15</v>
      </c>
      <c r="D26" s="14"/>
      <c r="E26" s="14"/>
      <c r="F26" s="14"/>
      <c r="G26" s="14"/>
      <c r="H26" s="14"/>
      <c r="I26" s="14"/>
    </row>
    <row r="27" spans="1:9" s="6" customFormat="1" ht="27" customHeight="1">
      <c r="A27" s="11"/>
      <c r="B27" s="32" t="s">
        <v>108</v>
      </c>
      <c r="C27" s="16" t="s">
        <v>15</v>
      </c>
      <c r="D27" s="19"/>
      <c r="E27" s="19"/>
      <c r="F27" s="19"/>
      <c r="G27" s="19"/>
      <c r="H27" s="19"/>
      <c r="I27" s="19"/>
    </row>
    <row r="28" spans="1:9" s="6" customFormat="1" ht="27" customHeight="1">
      <c r="A28" s="11" t="s">
        <v>27</v>
      </c>
      <c r="B28" s="32" t="s">
        <v>109</v>
      </c>
      <c r="C28" s="13" t="s">
        <v>15</v>
      </c>
      <c r="D28" s="14"/>
      <c r="E28" s="14"/>
      <c r="F28" s="14"/>
      <c r="G28" s="14"/>
      <c r="H28" s="14"/>
      <c r="I28" s="14"/>
    </row>
    <row r="29" spans="1:9" s="6" customFormat="1" ht="27" customHeight="1">
      <c r="A29" s="11" t="s">
        <v>29</v>
      </c>
      <c r="B29" s="32" t="s">
        <v>110</v>
      </c>
      <c r="C29" s="13" t="s">
        <v>111</v>
      </c>
      <c r="D29" s="14"/>
      <c r="E29" s="14"/>
      <c r="F29" s="14"/>
      <c r="G29" s="14"/>
      <c r="H29" s="14"/>
      <c r="I29" s="14"/>
    </row>
    <row r="30" spans="1:9" s="6" customFormat="1" ht="27" customHeight="1">
      <c r="A30" s="11"/>
      <c r="B30" s="32" t="s">
        <v>112</v>
      </c>
      <c r="C30" s="16" t="s">
        <v>111</v>
      </c>
      <c r="D30" s="19"/>
      <c r="E30" s="19"/>
      <c r="F30" s="19"/>
      <c r="G30" s="19"/>
      <c r="H30" s="19"/>
      <c r="I30" s="19"/>
    </row>
    <row r="31" spans="1:9" s="6" customFormat="1" ht="27" customHeight="1">
      <c r="A31" s="11" t="s">
        <v>33</v>
      </c>
      <c r="B31" s="32" t="s">
        <v>113</v>
      </c>
      <c r="C31" s="11" t="s">
        <v>92</v>
      </c>
      <c r="D31" s="12"/>
      <c r="E31" s="12"/>
      <c r="F31" s="12"/>
      <c r="G31" s="12"/>
      <c r="H31" s="12"/>
      <c r="I31" s="12"/>
    </row>
    <row r="32" spans="1:9" s="6" customFormat="1" ht="40.5" customHeight="1">
      <c r="A32" s="11" t="s">
        <v>34</v>
      </c>
      <c r="B32" s="32" t="s">
        <v>114</v>
      </c>
      <c r="C32" s="11" t="s">
        <v>115</v>
      </c>
      <c r="D32" s="12"/>
      <c r="E32" s="12"/>
      <c r="F32" s="12"/>
      <c r="G32" s="12"/>
      <c r="H32" s="12"/>
      <c r="I32" s="12"/>
    </row>
    <row r="33" spans="1:9" s="6" customFormat="1" ht="27" customHeight="1">
      <c r="A33" s="11" t="s">
        <v>116</v>
      </c>
      <c r="B33" s="32" t="s">
        <v>117</v>
      </c>
      <c r="C33" s="13" t="s">
        <v>115</v>
      </c>
      <c r="D33" s="14"/>
      <c r="E33" s="14"/>
      <c r="F33" s="14"/>
      <c r="G33" s="14"/>
      <c r="H33" s="14"/>
      <c r="I33" s="14"/>
    </row>
    <row r="34" spans="1:9" s="6" customFormat="1" ht="27" customHeight="1">
      <c r="A34" s="11" t="s">
        <v>118</v>
      </c>
      <c r="B34" s="32" t="s">
        <v>119</v>
      </c>
      <c r="C34" s="9" t="s">
        <v>115</v>
      </c>
      <c r="D34" s="10"/>
      <c r="E34" s="10"/>
      <c r="F34" s="10"/>
      <c r="G34" s="10"/>
      <c r="H34" s="10"/>
      <c r="I34" s="10"/>
    </row>
    <row r="35" spans="1:9" s="6" customFormat="1" ht="27" customHeight="1">
      <c r="A35" s="11"/>
      <c r="B35" s="32" t="s">
        <v>120</v>
      </c>
      <c r="C35" s="13" t="s">
        <v>115</v>
      </c>
      <c r="D35" s="19"/>
      <c r="E35" s="19"/>
      <c r="F35" s="19"/>
      <c r="G35" s="19"/>
      <c r="H35" s="19"/>
      <c r="I35" s="19"/>
    </row>
    <row r="36" spans="1:9" s="6" customFormat="1" ht="27" customHeight="1">
      <c r="A36" s="11"/>
      <c r="B36" s="32" t="s">
        <v>121</v>
      </c>
      <c r="C36" s="13" t="s">
        <v>115</v>
      </c>
      <c r="D36" s="12"/>
      <c r="E36" s="12"/>
      <c r="F36" s="12"/>
      <c r="G36" s="12"/>
      <c r="H36" s="12"/>
      <c r="I36" s="12"/>
    </row>
    <row r="37" spans="1:9" s="6" customFormat="1" ht="27" customHeight="1">
      <c r="A37" s="11"/>
      <c r="B37" s="32" t="s">
        <v>122</v>
      </c>
      <c r="C37" s="13" t="s">
        <v>115</v>
      </c>
      <c r="D37" s="12"/>
      <c r="E37" s="12"/>
      <c r="F37" s="12"/>
      <c r="G37" s="12"/>
      <c r="H37" s="12"/>
      <c r="I37" s="12"/>
    </row>
    <row r="38" spans="1:9" s="6" customFormat="1" ht="27" customHeight="1">
      <c r="A38" s="11"/>
      <c r="B38" s="32" t="s">
        <v>123</v>
      </c>
      <c r="C38" s="16" t="s">
        <v>115</v>
      </c>
      <c r="D38" s="12"/>
      <c r="E38" s="12"/>
      <c r="F38" s="12"/>
      <c r="G38" s="12"/>
      <c r="H38" s="12"/>
      <c r="I38" s="12"/>
    </row>
    <row r="39" spans="1:9" s="6" customFormat="1" ht="27" customHeight="1">
      <c r="A39" s="11" t="s">
        <v>124</v>
      </c>
      <c r="B39" s="32" t="s">
        <v>125</v>
      </c>
      <c r="C39" s="11" t="s">
        <v>115</v>
      </c>
      <c r="D39" s="12"/>
      <c r="E39" s="12"/>
      <c r="F39" s="12"/>
      <c r="G39" s="12"/>
      <c r="H39" s="12"/>
      <c r="I39" s="12"/>
    </row>
    <row r="40" spans="1:9" s="6" customFormat="1" ht="27" customHeight="1">
      <c r="A40" s="11" t="s">
        <v>35</v>
      </c>
      <c r="B40" s="32" t="s">
        <v>126</v>
      </c>
      <c r="C40" s="11"/>
      <c r="D40" s="12"/>
      <c r="E40" s="12"/>
      <c r="F40" s="12"/>
      <c r="G40" s="12"/>
      <c r="H40" s="12"/>
      <c r="I40" s="12"/>
    </row>
    <row r="41" spans="1:9" s="6" customFormat="1" ht="33.75" customHeight="1">
      <c r="A41" s="11" t="s">
        <v>36</v>
      </c>
      <c r="B41" s="32" t="s">
        <v>127</v>
      </c>
      <c r="C41" s="11" t="s">
        <v>128</v>
      </c>
      <c r="D41" s="12"/>
      <c r="E41" s="12"/>
      <c r="F41" s="12"/>
      <c r="G41" s="12"/>
      <c r="H41" s="12"/>
      <c r="I41" s="12"/>
    </row>
    <row r="42" spans="1:9" s="6" customFormat="1" ht="27" customHeight="1">
      <c r="A42" s="11" t="s">
        <v>129</v>
      </c>
      <c r="B42" s="32" t="s">
        <v>130</v>
      </c>
      <c r="C42" s="16" t="s">
        <v>115</v>
      </c>
      <c r="D42" s="19"/>
      <c r="E42" s="19"/>
      <c r="F42" s="19"/>
      <c r="G42" s="19"/>
      <c r="H42" s="19"/>
      <c r="I42" s="19"/>
    </row>
    <row r="43" spans="1:9" s="6" customFormat="1" ht="27" customHeight="1">
      <c r="A43" s="11" t="s">
        <v>131</v>
      </c>
      <c r="B43" s="32" t="s">
        <v>132</v>
      </c>
      <c r="C43" s="13" t="s">
        <v>133</v>
      </c>
      <c r="D43" s="14"/>
      <c r="E43" s="14"/>
      <c r="F43" s="14"/>
      <c r="G43" s="14"/>
      <c r="H43" s="14"/>
      <c r="I43" s="14"/>
    </row>
    <row r="44" spans="1:9" s="6" customFormat="1" ht="27" customHeight="1">
      <c r="A44" s="11"/>
      <c r="B44" s="32" t="s">
        <v>134</v>
      </c>
      <c r="C44" s="13" t="s">
        <v>133</v>
      </c>
      <c r="D44" s="19"/>
      <c r="E44" s="19"/>
      <c r="F44" s="19"/>
      <c r="G44" s="19"/>
      <c r="H44" s="19"/>
      <c r="I44" s="19"/>
    </row>
    <row r="45" spans="1:9" s="6" customFormat="1" ht="27" customHeight="1">
      <c r="A45" s="11"/>
      <c r="B45" s="32" t="s">
        <v>135</v>
      </c>
      <c r="C45" s="16" t="s">
        <v>133</v>
      </c>
      <c r="D45" s="19"/>
      <c r="E45" s="19"/>
      <c r="F45" s="19"/>
      <c r="G45" s="19"/>
      <c r="H45" s="19"/>
      <c r="I45" s="19"/>
    </row>
    <row r="46" s="3" customFormat="1" ht="17.25" customHeight="1">
      <c r="A46" s="2" t="s">
        <v>136</v>
      </c>
    </row>
  </sheetData>
  <sheetProtection/>
  <mergeCells count="9">
    <mergeCell ref="G1:I1"/>
    <mergeCell ref="A5:I5"/>
    <mergeCell ref="A6:I6"/>
    <mergeCell ref="A8:A9"/>
    <mergeCell ref="B8:B9"/>
    <mergeCell ref="C8:C9"/>
    <mergeCell ref="D8:E8"/>
    <mergeCell ref="F8:G8"/>
    <mergeCell ref="H8:I8"/>
  </mergeCells>
  <printOptions/>
  <pageMargins left="0.7086614173228347" right="0.11811023622047245" top="0.15748031496062992" bottom="0" header="0.31496062992125984" footer="0.31496062992125984"/>
  <pageSetup fitToHeight="2" fitToWidth="2"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Денисова Татьяна Николаевна</cp:lastModifiedBy>
  <cp:lastPrinted>2016-04-21T06:25:07Z</cp:lastPrinted>
  <dcterms:created xsi:type="dcterms:W3CDTF">2014-08-15T10:06:32Z</dcterms:created>
  <dcterms:modified xsi:type="dcterms:W3CDTF">2021-04-20T10:54:25Z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